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>
    <definedName name="_xlnm.Print_Area" localSheetId="0">'Лист1'!$A$1:$H$54</definedName>
  </definedNames>
  <calcPr fullCalcOnLoad="1"/>
</workbook>
</file>

<file path=xl/sharedStrings.xml><?xml version="1.0" encoding="utf-8"?>
<sst xmlns="http://schemas.openxmlformats.org/spreadsheetml/2006/main" count="59" uniqueCount="56">
  <si>
    <t>к Пояснительной записке</t>
  </si>
  <si>
    <t>Наименование</t>
  </si>
  <si>
    <t>Проект бюджета Усть-Катавского городского округа</t>
  </si>
  <si>
    <t>в том числе:</t>
  </si>
  <si>
    <t xml:space="preserve">Подпрограмма "Модернизация объектов коммунальной инфраструктуры" </t>
  </si>
  <si>
    <t>Подпрограмма "Подготовка земельных участков для освоения в целях жилищного строительства"</t>
  </si>
  <si>
    <t>Подпрограмма  "Оказание молодым семьям государственной поддержки для улучшения жилищных условий"</t>
  </si>
  <si>
    <t xml:space="preserve">Муниципальная программа "Чистая вода" на территории Усть-Катавского городского округа </t>
  </si>
  <si>
    <t>Муниципальная программа "Обеспечение безопасности жизнедеятельности населения Усть-Катавского городского округа "</t>
  </si>
  <si>
    <t>Муниципальная программа "Поддержка и развитие молодых граждан Усть-Катавского городского округа"</t>
  </si>
  <si>
    <t>Муниципальная программа "Развитие образования в Усть-Катавском городском округе"</t>
  </si>
  <si>
    <t>Муниципальная программа  "Поддержка и развитие дошкольного образования Усть-Катавского городского округа "</t>
  </si>
  <si>
    <t>Муниципальная программа "Социальная поддержка и обслуживание граждан в Усть-Катавском городском округе"</t>
  </si>
  <si>
    <t>Муниципальная программа "Поддержка социально-ориентированных некоммерческих организаций в Усть-Катавском городском округе"</t>
  </si>
  <si>
    <t>Муниципальная программа "Управление муниципальными финансами в Усть-Катавском городском округе "</t>
  </si>
  <si>
    <t>Муниципальная программа "Управление муниципальным имуществом Усть-Катавского городского округа"</t>
  </si>
  <si>
    <t>Муниципальная программа "Поддержка и развитие культуры в Усть-Катавском городском округе"</t>
  </si>
  <si>
    <t>Муниципальная программа "Развитие физической культуры и спорта в Усть-Катавском городском округе"</t>
  </si>
  <si>
    <t>Муниципальная программа "Развитие муниципальной службы в Усть-Катавском городском округе"</t>
  </si>
  <si>
    <t>Муниципальная программа "Сохранение, использование, популяризация и охрана объектов культурного наследия, находящихся в муниципальной собственности Усть-Катавского городского округа"</t>
  </si>
  <si>
    <t>ИТОГО:</t>
  </si>
  <si>
    <t>Приложение 13</t>
  </si>
  <si>
    <t>Муниципальная  программа  "Оздоровление экологической обстановки в Усть-Катавском городском округе"</t>
  </si>
  <si>
    <t>МП "Развитие и содержание системы уличного освещения в Усть-Катавском городском округе "</t>
  </si>
  <si>
    <t>Муниципальная программа  «Безопасность образовательных учреждений  в  Усть-Катавском городском округе»</t>
  </si>
  <si>
    <t>Подпрограмма "Обеспечение создания культурной среды в Усть-Катавском городском округе "</t>
  </si>
  <si>
    <t>Подпрограмма "Поддержка и развитие культурно-досуговой деятельности в Усть-Катавском городском округе"</t>
  </si>
  <si>
    <t>Подпрограмма "Совершенствование организации библиотечного обслуживания в Усть-Катавском городском округе"</t>
  </si>
  <si>
    <t>Подпрограмма "Поддержка и развитие музейного дела в Усть-Катавском городском округе"</t>
  </si>
  <si>
    <t>Подпрограмма «Поддержка и развитие дополнительного образования детей в детских музыкальных школах в Усть-Катавском городском округе»</t>
  </si>
  <si>
    <t>Подпрограмма "Безопасность муниципальных учреждений культуры по противопожарным мероприятиям"</t>
  </si>
  <si>
    <t>Подпрограмма "Развитие физической культуры, спорта и материально-технической базы "</t>
  </si>
  <si>
    <t>Подпрограмма "Поддержка и развитие МКУ "Спортивно-оздоровительный комплекс"</t>
  </si>
  <si>
    <t>МП "Управление инфраструктурой и строительством в Усть-Катавском городском округе"</t>
  </si>
  <si>
    <t>Подпрограмма "Организация управлением инфраструктурой в Усть-Катавском городском округе"</t>
  </si>
  <si>
    <t>Подпрограмма "Содержание и ремонт объектов внешнего благоустройства в Усть-Катавском городском округе"</t>
  </si>
  <si>
    <t>МП «Снижение административных барьеров, оптимизация, повышение качества и развитие государственных и муниципальных услуг в Усть-Катавском городском округе на базе многофункционального центра"</t>
  </si>
  <si>
    <t xml:space="preserve">2020 год    </t>
  </si>
  <si>
    <t>2020/ 2019 гг. %</t>
  </si>
  <si>
    <t>Муниципальная  программа "Развитие дорожного хозяйства и повышение безопасности дорожного движения в Усть-Катавском городском округе"</t>
  </si>
  <si>
    <t>Муниципальная программа "Развитие малого и среднего предпринимательства в монопрофильном муниципальном образовании Челябинской области  "Усть-Катавский городской округ"</t>
  </si>
  <si>
    <t>МП "Ликвидация аварийного жилого фонда Усть-Катавского городского округа"</t>
  </si>
  <si>
    <t>МП "Поддержка и развитие внутреннего и въездного туризма на территории Усть-Катавского городского округа"</t>
  </si>
  <si>
    <t>МП "Профилактика правонарушений и преступлений на территории Усть-Катавского городского округе"</t>
  </si>
  <si>
    <t>МП  "Формирование современной городской среды муниципального образования"Усть-Катавский городской округ "</t>
  </si>
  <si>
    <t xml:space="preserve">2021 год    </t>
  </si>
  <si>
    <t>2021/ 2020 гг. %</t>
  </si>
  <si>
    <t xml:space="preserve">2022 год    </t>
  </si>
  <si>
    <t>2022/ 2021 гг. %</t>
  </si>
  <si>
    <t>Подпрограмма «Мероприятия по переселению граждан из жилищного фонда, признанного непригодным для проживания»</t>
  </si>
  <si>
    <t xml:space="preserve">Муниципальная программа "Обеспечение доступным и комфортным жильем граждан Российской Федерации" в Усть-Катавском городском округе </t>
  </si>
  <si>
    <t>МП " Развитие сельского хозяйства и поддержка садоводческих некоммерческих товариществ, расположенных на территории Усть-Катавского городского округа "</t>
  </si>
  <si>
    <t>МП "Формирование законопослушного поведения участников дорожного движения в Усть-Катавском городском округе"</t>
  </si>
  <si>
    <t>Структура расходов по муниципльным программам Усть-Катавского городского округа на 2020 год и на плановый период 2021 и 2022 годов</t>
  </si>
  <si>
    <t>Бюджет на 2019 год (в редакции решения №194 от 24.12.2018г.) в сопоставимых условиях</t>
  </si>
  <si>
    <t>МП "Переселение граждан из аварийного жилого фонда"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</si>
</sst>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49" fillId="0" borderId="10" xfId="0" applyFont="1" applyBorder="1" applyAlignment="1">
      <alignment wrapText="1"/>
    </xf>
    <xf numFmtId="0" fontId="50" fillId="33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9" fillId="0" borderId="10" xfId="0" applyFont="1" applyBorder="1" applyAlignment="1">
      <alignment horizontal="justify" vertical="top"/>
    </xf>
    <xf numFmtId="0" fontId="48" fillId="0" borderId="10" xfId="0" applyFont="1" applyBorder="1" applyAlignment="1">
      <alignment wrapText="1"/>
    </xf>
    <xf numFmtId="0" fontId="50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166" fontId="0" fillId="0" borderId="0" xfId="57" applyNumberFormat="1" applyFont="1" applyFill="1" applyAlignment="1">
      <alignment/>
    </xf>
    <xf numFmtId="166" fontId="7" fillId="0" borderId="10" xfId="57" applyNumberFormat="1" applyFont="1" applyFill="1" applyBorder="1" applyAlignment="1">
      <alignment horizontal="right" vertical="top"/>
    </xf>
    <xf numFmtId="166" fontId="2" fillId="0" borderId="10" xfId="57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4" fontId="48" fillId="33" borderId="10" xfId="0" applyNumberFormat="1" applyFont="1" applyFill="1" applyBorder="1" applyAlignment="1">
      <alignment horizontal="right" vertical="top"/>
    </xf>
    <xf numFmtId="4" fontId="7" fillId="33" borderId="10" xfId="0" applyNumberFormat="1" applyFont="1" applyFill="1" applyBorder="1" applyAlignment="1">
      <alignment horizontal="right" vertical="top"/>
    </xf>
    <xf numFmtId="4" fontId="7" fillId="0" borderId="10" xfId="0" applyNumberFormat="1" applyFont="1" applyFill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4" fontId="8" fillId="33" borderId="10" xfId="0" applyNumberFormat="1" applyFont="1" applyFill="1" applyBorder="1" applyAlignment="1">
      <alignment vertical="top"/>
    </xf>
    <xf numFmtId="4" fontId="9" fillId="33" borderId="10" xfId="0" applyNumberFormat="1" applyFont="1" applyFill="1" applyBorder="1" applyAlignment="1">
      <alignment vertical="top"/>
    </xf>
    <xf numFmtId="166" fontId="2" fillId="0" borderId="11" xfId="57" applyNumberFormat="1" applyFont="1" applyFill="1" applyBorder="1" applyAlignment="1">
      <alignment horizontal="right" vertical="top"/>
    </xf>
    <xf numFmtId="10" fontId="0" fillId="0" borderId="0" xfId="57" applyNumberFormat="1" applyFont="1" applyFill="1" applyAlignment="1">
      <alignment/>
    </xf>
    <xf numFmtId="4" fontId="2" fillId="34" borderId="1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5\my-doc$\Nevalenova\&#1052;&#1086;&#1080;%20&#1076;&#1086;&#1082;&#1091;&#1084;&#1077;&#1085;&#1090;&#1099;\&#1041;&#1070;&#1044;&#1046;&#1045;&#1058;%202018-2020\&#1055;&#1088;&#1080;&#1083;&#1086;&#1078;&#1077;&#1085;&#1080;&#110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5\my-doc$\Nevalenova\&#1052;&#1086;&#1080;%20&#1076;&#1086;&#1082;&#1091;&#1084;&#1077;&#1085;&#1090;&#1099;\&#1041;&#1070;&#1044;&#1046;&#1045;&#1058;%202018-2020\I%20&#1095;&#1090;&#1077;&#1085;&#1080;&#1077;\&#1055;&#1088;&#1080;&#1083;&#1086;&#1078;&#1077;&#1085;&#1080;&#1103;%203,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5"/>
    </sheetNames>
    <sheetDataSet>
      <sheetData sheetId="0">
        <row r="78">
          <cell r="V78">
            <v>500</v>
          </cell>
        </row>
        <row r="444">
          <cell r="V444">
            <v>300</v>
          </cell>
        </row>
        <row r="497">
          <cell r="V497">
            <v>150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</sheetNames>
    <sheetDataSet>
      <sheetData sheetId="0">
        <row r="312">
          <cell r="T312">
            <v>650</v>
          </cell>
        </row>
        <row r="463">
          <cell r="T463">
            <v>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140625" defaultRowHeight="15"/>
  <cols>
    <col min="1" max="1" width="52.28125" style="0" customWidth="1"/>
    <col min="2" max="2" width="16.28125" style="0" customWidth="1"/>
    <col min="3" max="3" width="14.421875" style="0" customWidth="1"/>
    <col min="4" max="4" width="12.8515625" style="0" customWidth="1"/>
    <col min="5" max="5" width="11.7109375" style="0" customWidth="1"/>
    <col min="6" max="6" width="11.140625" style="0" customWidth="1"/>
    <col min="7" max="7" width="12.140625" style="0" customWidth="1"/>
    <col min="8" max="8" width="11.00390625" style="0" customWidth="1"/>
  </cols>
  <sheetData>
    <row r="1" spans="5:6" ht="15">
      <c r="E1" s="32" t="s">
        <v>21</v>
      </c>
      <c r="F1" s="32"/>
    </row>
    <row r="2" ht="15">
      <c r="E2" s="1" t="s">
        <v>0</v>
      </c>
    </row>
    <row r="3" ht="15">
      <c r="E3" s="1"/>
    </row>
    <row r="4" spans="1:8" ht="33" customHeight="1">
      <c r="A4" s="33" t="s">
        <v>53</v>
      </c>
      <c r="B4" s="33"/>
      <c r="C4" s="33"/>
      <c r="D4" s="33"/>
      <c r="E4" s="33"/>
      <c r="F4" s="33"/>
      <c r="G4" s="33"/>
      <c r="H4" s="33"/>
    </row>
    <row r="5" spans="1:4" ht="17.25">
      <c r="A5" s="2"/>
      <c r="B5" s="2"/>
      <c r="C5" s="3"/>
      <c r="D5" s="2"/>
    </row>
    <row r="6" spans="1:8" ht="18.75" customHeight="1">
      <c r="A6" s="34" t="s">
        <v>1</v>
      </c>
      <c r="B6" s="36" t="s">
        <v>54</v>
      </c>
      <c r="C6" s="38" t="s">
        <v>2</v>
      </c>
      <c r="D6" s="39"/>
      <c r="E6" s="40"/>
      <c r="F6" s="41"/>
      <c r="G6" s="40"/>
      <c r="H6" s="42"/>
    </row>
    <row r="7" spans="1:8" ht="76.5" customHeight="1">
      <c r="A7" s="35"/>
      <c r="B7" s="37"/>
      <c r="C7" s="4" t="s">
        <v>37</v>
      </c>
      <c r="D7" s="4" t="s">
        <v>38</v>
      </c>
      <c r="E7" s="4" t="s">
        <v>45</v>
      </c>
      <c r="F7" s="4" t="s">
        <v>46</v>
      </c>
      <c r="G7" s="4" t="s">
        <v>47</v>
      </c>
      <c r="H7" s="4" t="s">
        <v>48</v>
      </c>
    </row>
    <row r="8" spans="1:8" ht="62.25">
      <c r="A8" s="5" t="s">
        <v>50</v>
      </c>
      <c r="B8" s="22">
        <f>SUM(B10:B13)</f>
        <v>17191.9</v>
      </c>
      <c r="C8" s="22">
        <f>SUM(C10:C13)</f>
        <v>76688.29999999999</v>
      </c>
      <c r="D8" s="18">
        <f>SUM(C8/B8)</f>
        <v>4.460722782240473</v>
      </c>
      <c r="E8" s="22">
        <f>SUM(E10:E13)</f>
        <v>116308</v>
      </c>
      <c r="F8" s="18">
        <f>SUM(E8/C8)</f>
        <v>1.516632915320851</v>
      </c>
      <c r="G8" s="22">
        <f>SUM(G10:G13)</f>
        <v>39074.3</v>
      </c>
      <c r="H8" s="18">
        <f>SUM(G8/E8)</f>
        <v>0.3359553942978987</v>
      </c>
    </row>
    <row r="9" spans="1:8" ht="15">
      <c r="A9" s="6" t="s">
        <v>3</v>
      </c>
      <c r="B9" s="23"/>
      <c r="C9" s="24"/>
      <c r="D9" s="18"/>
      <c r="E9" s="24"/>
      <c r="F9" s="18"/>
      <c r="G9" s="24"/>
      <c r="H9" s="18"/>
    </row>
    <row r="10" spans="1:8" ht="30.75">
      <c r="A10" s="7" t="s">
        <v>4</v>
      </c>
      <c r="B10" s="25">
        <v>14400</v>
      </c>
      <c r="C10" s="26">
        <v>45886.2</v>
      </c>
      <c r="D10" s="19">
        <f aca="true" t="shared" si="0" ref="D10:D28">SUM(C10/B10)</f>
        <v>3.1865416666666664</v>
      </c>
      <c r="E10" s="26">
        <v>34025.8</v>
      </c>
      <c r="F10" s="19">
        <f aca="true" t="shared" si="1" ref="F10:F26">SUM(E10/C10)</f>
        <v>0.741525774633768</v>
      </c>
      <c r="G10" s="26">
        <v>38055.8</v>
      </c>
      <c r="H10" s="19">
        <f aca="true" t="shared" si="2" ref="H10:H26">SUM(G10/E10)</f>
        <v>1.1184395370571742</v>
      </c>
    </row>
    <row r="11" spans="1:8" ht="30.75">
      <c r="A11" s="6" t="s">
        <v>5</v>
      </c>
      <c r="B11" s="25">
        <v>500</v>
      </c>
      <c r="C11" s="26">
        <v>0</v>
      </c>
      <c r="D11" s="19">
        <f t="shared" si="0"/>
        <v>0</v>
      </c>
      <c r="E11" s="26">
        <v>0</v>
      </c>
      <c r="F11" s="19" t="e">
        <f t="shared" si="1"/>
        <v>#DIV/0!</v>
      </c>
      <c r="G11" s="26">
        <v>0</v>
      </c>
      <c r="H11" s="19" t="e">
        <f t="shared" si="2"/>
        <v>#DIV/0!</v>
      </c>
    </row>
    <row r="12" spans="1:8" ht="46.5">
      <c r="A12" s="6" t="s">
        <v>6</v>
      </c>
      <c r="B12" s="25">
        <v>2291.9</v>
      </c>
      <c r="C12" s="26">
        <v>1018.5</v>
      </c>
      <c r="D12" s="19">
        <f t="shared" si="0"/>
        <v>0.4443911165408613</v>
      </c>
      <c r="E12" s="26">
        <v>1018.5</v>
      </c>
      <c r="F12" s="19">
        <f t="shared" si="1"/>
        <v>1</v>
      </c>
      <c r="G12" s="26">
        <v>1018.5</v>
      </c>
      <c r="H12" s="19">
        <f t="shared" si="2"/>
        <v>1</v>
      </c>
    </row>
    <row r="13" spans="1:8" ht="46.5">
      <c r="A13" s="6" t="s">
        <v>49</v>
      </c>
      <c r="B13" s="25"/>
      <c r="C13" s="26">
        <v>29783.6</v>
      </c>
      <c r="D13" s="19" t="e">
        <f>SUM(C13/B13)</f>
        <v>#DIV/0!</v>
      </c>
      <c r="E13" s="26">
        <v>81263.7</v>
      </c>
      <c r="F13" s="19">
        <f>SUM(E13/C13)</f>
        <v>2.728471373507568</v>
      </c>
      <c r="G13" s="26">
        <v>0</v>
      </c>
      <c r="H13" s="19">
        <f>SUM(G13/E13)</f>
        <v>0</v>
      </c>
    </row>
    <row r="14" spans="1:8" ht="30.75">
      <c r="A14" s="6" t="s">
        <v>7</v>
      </c>
      <c r="B14" s="25"/>
      <c r="C14" s="26">
        <v>15380</v>
      </c>
      <c r="D14" s="19" t="e">
        <f t="shared" si="0"/>
        <v>#DIV/0!</v>
      </c>
      <c r="E14" s="26">
        <v>0</v>
      </c>
      <c r="F14" s="19">
        <f t="shared" si="1"/>
        <v>0</v>
      </c>
      <c r="G14" s="26">
        <v>0</v>
      </c>
      <c r="H14" s="19" t="e">
        <f t="shared" si="2"/>
        <v>#DIV/0!</v>
      </c>
    </row>
    <row r="15" spans="1:8" ht="46.5">
      <c r="A15" s="8" t="s">
        <v>22</v>
      </c>
      <c r="B15" s="25">
        <v>500</v>
      </c>
      <c r="C15" s="26">
        <f>SUM('[1]Прил.3'!$V$78)</f>
        <v>500</v>
      </c>
      <c r="D15" s="19">
        <f t="shared" si="0"/>
        <v>1</v>
      </c>
      <c r="E15" s="26">
        <v>500</v>
      </c>
      <c r="F15" s="19">
        <f t="shared" si="1"/>
        <v>1</v>
      </c>
      <c r="G15" s="26">
        <v>500</v>
      </c>
      <c r="H15" s="19">
        <f t="shared" si="2"/>
        <v>1</v>
      </c>
    </row>
    <row r="16" spans="1:8" ht="30.75">
      <c r="A16" s="9" t="s">
        <v>23</v>
      </c>
      <c r="B16" s="25">
        <v>7535.6</v>
      </c>
      <c r="C16" s="26">
        <v>8007.68</v>
      </c>
      <c r="D16" s="19">
        <f t="shared" si="0"/>
        <v>1.0626466372949732</v>
      </c>
      <c r="E16" s="26">
        <v>4343.84</v>
      </c>
      <c r="F16" s="19">
        <f t="shared" si="1"/>
        <v>0.5424592391304348</v>
      </c>
      <c r="G16" s="26">
        <v>4343.84</v>
      </c>
      <c r="H16" s="19">
        <f t="shared" si="2"/>
        <v>1</v>
      </c>
    </row>
    <row r="17" spans="1:8" ht="46.5">
      <c r="A17" s="8" t="s">
        <v>39</v>
      </c>
      <c r="B17" s="25">
        <v>14501.4</v>
      </c>
      <c r="C17" s="26">
        <v>27419.5</v>
      </c>
      <c r="D17" s="19">
        <f t="shared" si="0"/>
        <v>1.8908174383163006</v>
      </c>
      <c r="E17" s="26">
        <v>39488.8</v>
      </c>
      <c r="F17" s="19">
        <f t="shared" si="1"/>
        <v>1.44017214026514</v>
      </c>
      <c r="G17" s="26">
        <v>36151</v>
      </c>
      <c r="H17" s="19">
        <f t="shared" si="2"/>
        <v>0.9154747675290208</v>
      </c>
    </row>
    <row r="18" spans="1:8" ht="46.5">
      <c r="A18" s="8" t="s">
        <v>8</v>
      </c>
      <c r="B18" s="25">
        <v>1433.6</v>
      </c>
      <c r="C18" s="26">
        <v>1597.3</v>
      </c>
      <c r="D18" s="19">
        <f t="shared" si="0"/>
        <v>1.1141880580357144</v>
      </c>
      <c r="E18" s="26">
        <v>1366.3</v>
      </c>
      <c r="F18" s="19">
        <f t="shared" si="1"/>
        <v>0.8553809553621736</v>
      </c>
      <c r="G18" s="26">
        <v>1366.3</v>
      </c>
      <c r="H18" s="19">
        <f t="shared" si="2"/>
        <v>1</v>
      </c>
    </row>
    <row r="19" spans="1:8" ht="46.5">
      <c r="A19" s="8" t="s">
        <v>9</v>
      </c>
      <c r="B19" s="25">
        <v>650.1</v>
      </c>
      <c r="C19" s="26">
        <v>648.65</v>
      </c>
      <c r="D19" s="19">
        <f t="shared" si="0"/>
        <v>0.9977695739117058</v>
      </c>
      <c r="E19" s="26">
        <v>648.65</v>
      </c>
      <c r="F19" s="19">
        <f t="shared" si="1"/>
        <v>1</v>
      </c>
      <c r="G19" s="26">
        <v>648.65</v>
      </c>
      <c r="H19" s="19">
        <f t="shared" si="2"/>
        <v>1</v>
      </c>
    </row>
    <row r="20" spans="1:8" ht="30.75">
      <c r="A20" s="6" t="s">
        <v>10</v>
      </c>
      <c r="B20" s="25">
        <v>272145.8</v>
      </c>
      <c r="C20" s="26">
        <v>308590.31</v>
      </c>
      <c r="D20" s="19">
        <f t="shared" si="0"/>
        <v>1.1339153865317781</v>
      </c>
      <c r="E20" s="26">
        <v>275278.35</v>
      </c>
      <c r="F20" s="19">
        <f t="shared" si="1"/>
        <v>0.8920511794424134</v>
      </c>
      <c r="G20" s="26">
        <v>280831.05</v>
      </c>
      <c r="H20" s="19">
        <f t="shared" si="2"/>
        <v>1.0201712194220869</v>
      </c>
    </row>
    <row r="21" spans="1:8" ht="46.5">
      <c r="A21" s="6" t="s">
        <v>11</v>
      </c>
      <c r="B21" s="25">
        <v>172654.3</v>
      </c>
      <c r="C21" s="26">
        <v>183612.14</v>
      </c>
      <c r="D21" s="19">
        <f t="shared" si="0"/>
        <v>1.0634669394275151</v>
      </c>
      <c r="E21" s="26">
        <v>166076.6</v>
      </c>
      <c r="F21" s="19">
        <f t="shared" si="1"/>
        <v>0.9044968377363283</v>
      </c>
      <c r="G21" s="26">
        <v>166104.8</v>
      </c>
      <c r="H21" s="19">
        <f t="shared" si="2"/>
        <v>1.000169801164041</v>
      </c>
    </row>
    <row r="22" spans="1:8" ht="46.5">
      <c r="A22" s="11" t="s">
        <v>24</v>
      </c>
      <c r="B22" s="25">
        <v>17519.5</v>
      </c>
      <c r="C22" s="26">
        <v>4858.4</v>
      </c>
      <c r="D22" s="19">
        <f t="shared" si="0"/>
        <v>0.2773138502811153</v>
      </c>
      <c r="E22" s="26">
        <v>4858.4</v>
      </c>
      <c r="F22" s="19">
        <f t="shared" si="1"/>
        <v>1</v>
      </c>
      <c r="G22" s="26">
        <v>4858.4</v>
      </c>
      <c r="H22" s="19">
        <f t="shared" si="2"/>
        <v>1</v>
      </c>
    </row>
    <row r="23" spans="1:8" ht="46.5">
      <c r="A23" s="8" t="s">
        <v>12</v>
      </c>
      <c r="B23" s="25">
        <v>220422.8</v>
      </c>
      <c r="C23" s="26">
        <v>222904.4</v>
      </c>
      <c r="D23" s="19">
        <f t="shared" si="0"/>
        <v>1.0112583634723813</v>
      </c>
      <c r="E23" s="26">
        <v>228286.4</v>
      </c>
      <c r="F23" s="19">
        <f t="shared" si="1"/>
        <v>1.024144880047231</v>
      </c>
      <c r="G23" s="26">
        <v>233223.4</v>
      </c>
      <c r="H23" s="19">
        <f t="shared" si="2"/>
        <v>1.0216263430497832</v>
      </c>
    </row>
    <row r="24" spans="1:8" ht="46.5">
      <c r="A24" s="8" t="s">
        <v>13</v>
      </c>
      <c r="B24" s="25">
        <v>650</v>
      </c>
      <c r="C24" s="26">
        <f>SUM('[2]Прил.3'!$T$312)</f>
        <v>650</v>
      </c>
      <c r="D24" s="19">
        <f t="shared" si="0"/>
        <v>1</v>
      </c>
      <c r="E24" s="26">
        <v>650</v>
      </c>
      <c r="F24" s="19">
        <f t="shared" si="1"/>
        <v>1</v>
      </c>
      <c r="G24" s="26">
        <v>650</v>
      </c>
      <c r="H24" s="19">
        <f t="shared" si="2"/>
        <v>1</v>
      </c>
    </row>
    <row r="25" spans="1:8" ht="46.5">
      <c r="A25" s="8" t="s">
        <v>14</v>
      </c>
      <c r="B25" s="25">
        <v>12063.9</v>
      </c>
      <c r="C25" s="26">
        <v>13632.55</v>
      </c>
      <c r="D25" s="19">
        <f t="shared" si="0"/>
        <v>1.1300284319332885</v>
      </c>
      <c r="E25" s="26">
        <v>10585.45</v>
      </c>
      <c r="F25" s="19">
        <f t="shared" si="1"/>
        <v>0.7764834898826706</v>
      </c>
      <c r="G25" s="26">
        <v>10067.65</v>
      </c>
      <c r="H25" s="19">
        <f t="shared" si="2"/>
        <v>0.9510837989882337</v>
      </c>
    </row>
    <row r="26" spans="1:8" ht="46.5">
      <c r="A26" s="8" t="s">
        <v>15</v>
      </c>
      <c r="B26" s="25">
        <v>8399.3</v>
      </c>
      <c r="C26" s="26">
        <v>8108.2</v>
      </c>
      <c r="D26" s="19">
        <f t="shared" si="0"/>
        <v>0.9653423499577346</v>
      </c>
      <c r="E26" s="26">
        <v>5485</v>
      </c>
      <c r="F26" s="19">
        <f t="shared" si="1"/>
        <v>0.6764756666091117</v>
      </c>
      <c r="G26" s="26">
        <v>5485</v>
      </c>
      <c r="H26" s="19">
        <f t="shared" si="2"/>
        <v>1</v>
      </c>
    </row>
    <row r="27" spans="1:8" ht="62.25">
      <c r="A27" s="8" t="s">
        <v>40</v>
      </c>
      <c r="B27" s="25">
        <v>300</v>
      </c>
      <c r="C27" s="26">
        <f>SUM('[1]Прил.3'!$V$444)</f>
        <v>300</v>
      </c>
      <c r="D27" s="19">
        <f t="shared" si="0"/>
        <v>1</v>
      </c>
      <c r="E27" s="26">
        <v>300</v>
      </c>
      <c r="F27" s="19">
        <v>0</v>
      </c>
      <c r="G27" s="26">
        <v>300</v>
      </c>
      <c r="H27" s="19">
        <v>0</v>
      </c>
    </row>
    <row r="28" spans="1:8" ht="46.5">
      <c r="A28" s="12" t="s">
        <v>16</v>
      </c>
      <c r="B28" s="23">
        <f>SUM(B30:B35)</f>
        <v>77643.4</v>
      </c>
      <c r="C28" s="24">
        <f>SUM(C30:C35)</f>
        <v>88709.11</v>
      </c>
      <c r="D28" s="18">
        <f t="shared" si="0"/>
        <v>1.142519647516724</v>
      </c>
      <c r="E28" s="24">
        <f>SUM(E30:E35)</f>
        <v>56438.31</v>
      </c>
      <c r="F28" s="18">
        <f>SUM(E28/C28)</f>
        <v>0.6362177458436906</v>
      </c>
      <c r="G28" s="24">
        <f>SUM(G30:G35)</f>
        <v>55919.52</v>
      </c>
      <c r="H28" s="18">
        <f>SUM(G28/E28)</f>
        <v>0.9908078395685483</v>
      </c>
    </row>
    <row r="29" spans="1:8" ht="15">
      <c r="A29" s="6" t="s">
        <v>3</v>
      </c>
      <c r="B29" s="25"/>
      <c r="C29" s="26"/>
      <c r="D29" s="19"/>
      <c r="E29" s="26"/>
      <c r="F29" s="19"/>
      <c r="G29" s="26"/>
      <c r="H29" s="19"/>
    </row>
    <row r="30" spans="1:8" ht="30.75">
      <c r="A30" s="13" t="s">
        <v>25</v>
      </c>
      <c r="B30" s="25">
        <v>11859.3</v>
      </c>
      <c r="C30" s="26">
        <v>12889.33</v>
      </c>
      <c r="D30" s="19">
        <f>SUM(C30/B30)</f>
        <v>1.0868541988144327</v>
      </c>
      <c r="E30" s="26">
        <v>8227.24</v>
      </c>
      <c r="F30" s="19">
        <f aca="true" t="shared" si="3" ref="F30:F36">SUM(E30/C30)</f>
        <v>0.6382984996116943</v>
      </c>
      <c r="G30" s="26">
        <v>8077.32</v>
      </c>
      <c r="H30" s="19">
        <f aca="true" t="shared" si="4" ref="H30:H36">SUM(G30/E30)</f>
        <v>0.9817776070711441</v>
      </c>
    </row>
    <row r="31" spans="1:8" ht="46.5">
      <c r="A31" s="13" t="s">
        <v>26</v>
      </c>
      <c r="B31" s="25">
        <v>32456.9</v>
      </c>
      <c r="C31" s="26">
        <v>33357.82</v>
      </c>
      <c r="D31" s="19">
        <f>SUM(C31/B31)</f>
        <v>1.0277574260018671</v>
      </c>
      <c r="E31" s="26">
        <v>26143.51</v>
      </c>
      <c r="F31" s="19">
        <f>SUM(E31/C31)</f>
        <v>0.7837295722562205</v>
      </c>
      <c r="G31" s="26">
        <v>25463.79</v>
      </c>
      <c r="H31" s="19">
        <f t="shared" si="4"/>
        <v>0.9740004306996268</v>
      </c>
    </row>
    <row r="32" spans="1:8" ht="46.5">
      <c r="A32" s="13" t="s">
        <v>27</v>
      </c>
      <c r="B32" s="25">
        <v>12359.4</v>
      </c>
      <c r="C32" s="26">
        <v>12832.78</v>
      </c>
      <c r="D32" s="19">
        <f>SUM(C32/B32)</f>
        <v>1.0383012120329467</v>
      </c>
      <c r="E32" s="26">
        <v>7966.33</v>
      </c>
      <c r="F32" s="19">
        <f t="shared" si="3"/>
        <v>0.6207797531010427</v>
      </c>
      <c r="G32" s="26">
        <v>7885.87</v>
      </c>
      <c r="H32" s="19">
        <f t="shared" si="4"/>
        <v>0.9898999915896027</v>
      </c>
    </row>
    <row r="33" spans="1:8" ht="30.75">
      <c r="A33" s="13" t="s">
        <v>28</v>
      </c>
      <c r="B33" s="25">
        <v>3495.8</v>
      </c>
      <c r="C33" s="31">
        <v>3519.49</v>
      </c>
      <c r="D33" s="19">
        <f>SUM(C33/B33)</f>
        <v>1.0067767034727386</v>
      </c>
      <c r="E33" s="26">
        <v>2061.35</v>
      </c>
      <c r="F33" s="19">
        <f t="shared" si="3"/>
        <v>0.5856956547681624</v>
      </c>
      <c r="G33" s="26">
        <v>1974.47</v>
      </c>
      <c r="H33" s="19">
        <f t="shared" si="4"/>
        <v>0.9578528634147525</v>
      </c>
    </row>
    <row r="34" spans="1:8" ht="62.25">
      <c r="A34" s="13" t="s">
        <v>29</v>
      </c>
      <c r="B34" s="25">
        <v>17172</v>
      </c>
      <c r="C34" s="26">
        <v>16866.05</v>
      </c>
      <c r="D34" s="19">
        <f>SUM(C34/B34)</f>
        <v>0.9821832052177963</v>
      </c>
      <c r="E34" s="26">
        <v>10362.14</v>
      </c>
      <c r="F34" s="19">
        <f t="shared" si="3"/>
        <v>0.6143785889405048</v>
      </c>
      <c r="G34" s="26">
        <v>10259.8</v>
      </c>
      <c r="H34" s="19">
        <f t="shared" si="4"/>
        <v>0.9901236617146651</v>
      </c>
    </row>
    <row r="35" spans="1:8" ht="46.5">
      <c r="A35" s="13" t="s">
        <v>30</v>
      </c>
      <c r="B35" s="25">
        <v>300</v>
      </c>
      <c r="C35" s="31">
        <v>9243.64</v>
      </c>
      <c r="D35" s="19">
        <v>0</v>
      </c>
      <c r="E35" s="26">
        <v>1677.74</v>
      </c>
      <c r="F35" s="19">
        <f t="shared" si="3"/>
        <v>0.18150209224937364</v>
      </c>
      <c r="G35" s="26">
        <v>2258.27</v>
      </c>
      <c r="H35" s="19">
        <f t="shared" si="4"/>
        <v>1.3460190494355502</v>
      </c>
    </row>
    <row r="36" spans="1:8" ht="46.5">
      <c r="A36" s="12" t="s">
        <v>17</v>
      </c>
      <c r="B36" s="23">
        <f>SUM(B38:B39)</f>
        <v>25628.9</v>
      </c>
      <c r="C36" s="23">
        <f>SUM(C38:C39)</f>
        <v>45418.83</v>
      </c>
      <c r="D36" s="18">
        <f>SUM(C36/B36)</f>
        <v>1.7721724303423088</v>
      </c>
      <c r="E36" s="24">
        <f>SUM(E38:E39)</f>
        <v>75995.58</v>
      </c>
      <c r="F36" s="18">
        <f t="shared" si="3"/>
        <v>1.6732174738979406</v>
      </c>
      <c r="G36" s="24">
        <f>SUM(G38:G39)</f>
        <v>74028.23</v>
      </c>
      <c r="H36" s="18">
        <f t="shared" si="4"/>
        <v>0.9741123102159361</v>
      </c>
    </row>
    <row r="37" spans="1:8" ht="15">
      <c r="A37" s="6" t="s">
        <v>3</v>
      </c>
      <c r="B37" s="25"/>
      <c r="C37" s="26"/>
      <c r="D37" s="19"/>
      <c r="E37" s="26"/>
      <c r="F37" s="19"/>
      <c r="G37" s="26"/>
      <c r="H37" s="19"/>
    </row>
    <row r="38" spans="1:8" ht="30.75">
      <c r="A38" s="13" t="s">
        <v>31</v>
      </c>
      <c r="B38" s="25">
        <v>1649.2</v>
      </c>
      <c r="C38" s="26">
        <v>21300</v>
      </c>
      <c r="D38" s="19">
        <v>0</v>
      </c>
      <c r="E38" s="26">
        <v>57300</v>
      </c>
      <c r="F38" s="19">
        <f>SUM(E38/C38)</f>
        <v>2.6901408450704225</v>
      </c>
      <c r="G38" s="26">
        <v>56300</v>
      </c>
      <c r="H38" s="19">
        <f>SUM(G38/E38)</f>
        <v>0.9825479930191972</v>
      </c>
    </row>
    <row r="39" spans="1:8" ht="30.75">
      <c r="A39" s="9" t="s">
        <v>32</v>
      </c>
      <c r="B39" s="25">
        <v>23979.7</v>
      </c>
      <c r="C39" s="26">
        <v>24118.83</v>
      </c>
      <c r="D39" s="19">
        <v>0</v>
      </c>
      <c r="E39" s="26">
        <v>18695.58</v>
      </c>
      <c r="F39" s="19">
        <f>SUM(E39/C39)</f>
        <v>0.7751445654702156</v>
      </c>
      <c r="G39" s="26">
        <v>17728.23</v>
      </c>
      <c r="H39" s="19">
        <f>SUM(G39/E39)</f>
        <v>0.9482578235069464</v>
      </c>
    </row>
    <row r="40" spans="1:8" ht="46.5">
      <c r="A40" s="8" t="s">
        <v>18</v>
      </c>
      <c r="B40" s="25">
        <v>125</v>
      </c>
      <c r="C40" s="26">
        <f>SUM('[2]Прил.3'!$T$463)</f>
        <v>125</v>
      </c>
      <c r="D40" s="19">
        <f>SUM(C40/B40)</f>
        <v>1</v>
      </c>
      <c r="E40" s="26">
        <v>125</v>
      </c>
      <c r="F40" s="19">
        <f>SUM(E40/C40)</f>
        <v>1</v>
      </c>
      <c r="G40" s="26">
        <v>125</v>
      </c>
      <c r="H40" s="19">
        <v>0</v>
      </c>
    </row>
    <row r="41" spans="1:8" ht="60.75" customHeight="1">
      <c r="A41" s="8" t="s">
        <v>19</v>
      </c>
      <c r="B41" s="25">
        <v>300</v>
      </c>
      <c r="C41" s="26">
        <v>662</v>
      </c>
      <c r="D41" s="19">
        <f>SUM(C41/B41)</f>
        <v>2.2066666666666666</v>
      </c>
      <c r="E41" s="26">
        <v>300</v>
      </c>
      <c r="F41" s="19">
        <f>SUM(E41/C41)</f>
        <v>0.45317220543806647</v>
      </c>
      <c r="G41" s="26">
        <v>300</v>
      </c>
      <c r="H41" s="19">
        <f>SUM(G41/E41)</f>
        <v>1</v>
      </c>
    </row>
    <row r="42" spans="1:8" ht="46.5">
      <c r="A42" s="12" t="s">
        <v>33</v>
      </c>
      <c r="B42" s="23">
        <f>SUM(B44:B45)</f>
        <v>6696.7</v>
      </c>
      <c r="C42" s="23">
        <f>SUM(C44:C45)</f>
        <v>7155.52</v>
      </c>
      <c r="D42" s="18">
        <f>SUM(C42/B42)</f>
        <v>1.068514342885302</v>
      </c>
      <c r="E42" s="23">
        <f>SUM(E44:E45)</f>
        <v>4755.96</v>
      </c>
      <c r="F42" s="18">
        <f>SUM(E42/C42)</f>
        <v>0.6646560976700505</v>
      </c>
      <c r="G42" s="24">
        <f>SUM(G44:G45)</f>
        <v>4756.26</v>
      </c>
      <c r="H42" s="18">
        <f>SUM(G42/E42)</f>
        <v>1.0000630787475084</v>
      </c>
    </row>
    <row r="43" spans="1:8" ht="15">
      <c r="A43" s="6" t="s">
        <v>3</v>
      </c>
      <c r="B43" s="25"/>
      <c r="C43" s="26"/>
      <c r="D43" s="19"/>
      <c r="E43" s="26"/>
      <c r="F43" s="19"/>
      <c r="G43" s="26"/>
      <c r="H43" s="19"/>
    </row>
    <row r="44" spans="1:8" ht="46.5">
      <c r="A44" s="13" t="s">
        <v>34</v>
      </c>
      <c r="B44" s="25">
        <v>6428.2</v>
      </c>
      <c r="C44" s="26">
        <v>6755.52</v>
      </c>
      <c r="D44" s="19">
        <f aca="true" t="shared" si="5" ref="D44:D54">SUM(C44/B44)</f>
        <v>1.0509193864534396</v>
      </c>
      <c r="E44" s="26">
        <v>4355.96</v>
      </c>
      <c r="F44" s="19">
        <f aca="true" t="shared" si="6" ref="F44:F55">SUM(E44/C44)</f>
        <v>0.6448001042110748</v>
      </c>
      <c r="G44" s="26">
        <v>4356.26</v>
      </c>
      <c r="H44" s="19">
        <f aca="true" t="shared" si="7" ref="H44:H55">SUM(G44/E44)</f>
        <v>1.0000688711558416</v>
      </c>
    </row>
    <row r="45" spans="1:8" ht="46.5">
      <c r="A45" s="13" t="s">
        <v>35</v>
      </c>
      <c r="B45" s="25">
        <v>268.5</v>
      </c>
      <c r="C45" s="26">
        <v>400</v>
      </c>
      <c r="D45" s="19">
        <f t="shared" si="5"/>
        <v>1.48975791433892</v>
      </c>
      <c r="E45" s="26">
        <v>400</v>
      </c>
      <c r="F45" s="19">
        <f t="shared" si="6"/>
        <v>1</v>
      </c>
      <c r="G45" s="26">
        <v>400</v>
      </c>
      <c r="H45" s="19">
        <f t="shared" si="7"/>
        <v>1</v>
      </c>
    </row>
    <row r="46" spans="1:8" ht="78">
      <c r="A46" s="9" t="s">
        <v>36</v>
      </c>
      <c r="B46" s="26">
        <v>5784.13</v>
      </c>
      <c r="C46" s="26">
        <v>6708.37</v>
      </c>
      <c r="D46" s="19">
        <f t="shared" si="5"/>
        <v>1.1597889397368315</v>
      </c>
      <c r="E46" s="26">
        <v>5967.87</v>
      </c>
      <c r="F46" s="19">
        <f t="shared" si="6"/>
        <v>0.8896155101760934</v>
      </c>
      <c r="G46" s="26">
        <v>5967.87</v>
      </c>
      <c r="H46" s="19">
        <f t="shared" si="7"/>
        <v>1</v>
      </c>
    </row>
    <row r="47" spans="1:8" ht="30.75">
      <c r="A47" s="9" t="s">
        <v>41</v>
      </c>
      <c r="B47" s="25">
        <v>80</v>
      </c>
      <c r="C47" s="26">
        <v>80</v>
      </c>
      <c r="D47" s="19">
        <f t="shared" si="5"/>
        <v>1</v>
      </c>
      <c r="E47" s="26">
        <v>80</v>
      </c>
      <c r="F47" s="19">
        <f t="shared" si="6"/>
        <v>1</v>
      </c>
      <c r="G47" s="26">
        <v>80</v>
      </c>
      <c r="H47" s="19">
        <f t="shared" si="7"/>
        <v>1</v>
      </c>
    </row>
    <row r="48" spans="1:8" ht="46.5">
      <c r="A48" s="9" t="s">
        <v>42</v>
      </c>
      <c r="B48" s="25">
        <v>150</v>
      </c>
      <c r="C48" s="26">
        <f>SUM('[1]Прил.3'!$V$497)</f>
        <v>150</v>
      </c>
      <c r="D48" s="19">
        <f t="shared" si="5"/>
        <v>1</v>
      </c>
      <c r="E48" s="26">
        <v>150</v>
      </c>
      <c r="F48" s="19">
        <f t="shared" si="6"/>
        <v>1</v>
      </c>
      <c r="G48" s="26">
        <v>150</v>
      </c>
      <c r="H48" s="19">
        <f t="shared" si="7"/>
        <v>1</v>
      </c>
    </row>
    <row r="49" spans="1:8" ht="46.5">
      <c r="A49" s="9" t="s">
        <v>44</v>
      </c>
      <c r="B49" s="25">
        <v>10132.2</v>
      </c>
      <c r="C49" s="26">
        <v>1908.3</v>
      </c>
      <c r="D49" s="19">
        <f t="shared" si="5"/>
        <v>0.18834014330550125</v>
      </c>
      <c r="E49" s="26">
        <v>927.1</v>
      </c>
      <c r="F49" s="19">
        <f t="shared" si="6"/>
        <v>0.48582507991405965</v>
      </c>
      <c r="G49" s="26">
        <v>968.8</v>
      </c>
      <c r="H49" s="19">
        <f t="shared" si="7"/>
        <v>1.044978966670262</v>
      </c>
    </row>
    <row r="50" spans="1:8" ht="31.5" customHeight="1">
      <c r="A50" s="8" t="s">
        <v>43</v>
      </c>
      <c r="B50" s="25">
        <v>750</v>
      </c>
      <c r="C50" s="26">
        <v>670</v>
      </c>
      <c r="D50" s="19">
        <f t="shared" si="5"/>
        <v>0.8933333333333333</v>
      </c>
      <c r="E50" s="26">
        <v>670</v>
      </c>
      <c r="F50" s="19">
        <f t="shared" si="6"/>
        <v>1</v>
      </c>
      <c r="G50" s="26">
        <v>670</v>
      </c>
      <c r="H50" s="19">
        <f t="shared" si="7"/>
        <v>1</v>
      </c>
    </row>
    <row r="51" spans="1:9" ht="30.75">
      <c r="A51" s="20" t="s">
        <v>55</v>
      </c>
      <c r="B51" s="25">
        <v>0</v>
      </c>
      <c r="C51" s="26">
        <v>0</v>
      </c>
      <c r="D51" s="19" t="e">
        <f>SUM(C51/B51)</f>
        <v>#DIV/0!</v>
      </c>
      <c r="E51" s="28">
        <v>0</v>
      </c>
      <c r="F51" s="19" t="e">
        <f>SUM(E51/C51)</f>
        <v>#DIV/0!</v>
      </c>
      <c r="G51" s="28">
        <v>111</v>
      </c>
      <c r="H51" s="19" t="e">
        <f t="shared" si="7"/>
        <v>#DIV/0!</v>
      </c>
      <c r="I51" s="21"/>
    </row>
    <row r="52" spans="1:9" ht="62.25">
      <c r="A52" s="20" t="s">
        <v>51</v>
      </c>
      <c r="B52" s="25">
        <v>0</v>
      </c>
      <c r="C52" s="26">
        <v>213</v>
      </c>
      <c r="D52" s="19" t="e">
        <f>SUM(C52/B52)</f>
        <v>#DIV/0!</v>
      </c>
      <c r="E52" s="28">
        <v>100</v>
      </c>
      <c r="F52" s="19">
        <f>SUM(E52/C52)</f>
        <v>0.4694835680751174</v>
      </c>
      <c r="G52" s="28">
        <v>100</v>
      </c>
      <c r="H52" s="19">
        <f t="shared" si="7"/>
        <v>1</v>
      </c>
      <c r="I52" s="21"/>
    </row>
    <row r="53" spans="1:9" ht="46.5">
      <c r="A53" s="20" t="s">
        <v>52</v>
      </c>
      <c r="B53" s="25">
        <v>0</v>
      </c>
      <c r="C53" s="26">
        <v>100</v>
      </c>
      <c r="D53" s="19" t="e">
        <f>SUM(C53/B53)</f>
        <v>#DIV/0!</v>
      </c>
      <c r="E53" s="28">
        <v>120</v>
      </c>
      <c r="F53" s="19">
        <f>SUM(E53/C53)</f>
        <v>1.2</v>
      </c>
      <c r="G53" s="28">
        <v>120</v>
      </c>
      <c r="H53" s="19">
        <f t="shared" si="7"/>
        <v>1</v>
      </c>
      <c r="I53" s="21"/>
    </row>
    <row r="54" spans="1:8" ht="15">
      <c r="A54" s="14" t="s">
        <v>20</v>
      </c>
      <c r="B54" s="27">
        <f>SUM(B8+B14+B15+B16+B17+B18+B19+B20+B21+B22+B23+B24+B25+B26+B27+B28+B36+B40+B41+B42+B46+B50+B47+B48+B49+B51+B52+B53)</f>
        <v>873258.53</v>
      </c>
      <c r="C54" s="27">
        <f>SUM(C8+C14+C15+C16+C17+C18+C19+C20+C21+C22+C23+C24+C25+C26+C27+C28+C36+C40+C41+C42+C46+C50+C47+C48+C49+C51+C52+C53)</f>
        <v>1024797.56</v>
      </c>
      <c r="D54" s="18">
        <f t="shared" si="5"/>
        <v>1.173532836833555</v>
      </c>
      <c r="E54" s="27">
        <f>SUM(E8+E14+E15+E16+E17+E18+E19+E20+E21+E22+E23+E24+E25+E26+E27+E28+E36+E40+E41+E42+E46+E50+E47+E48+E49+E51+E52+E53)</f>
        <v>999805.6099999998</v>
      </c>
      <c r="F54" s="18">
        <f t="shared" si="6"/>
        <v>0.9756127932232779</v>
      </c>
      <c r="G54" s="27">
        <f>SUM(G8+G14+G15+G16+G17+G18+G19+G20+G21+G22+G23+G24+G25+G26+G27+G28+G36+G40+G41+G42+G46+G50+G47+G48+G49+G51+G52+G53)</f>
        <v>926901.0700000001</v>
      </c>
      <c r="H54" s="19">
        <f t="shared" si="7"/>
        <v>0.9270812853310558</v>
      </c>
    </row>
    <row r="55" spans="1:8" ht="15">
      <c r="A55" s="10"/>
      <c r="B55" s="15"/>
      <c r="C55" s="15">
        <f>SUM(1470.06+36375.24+3641.1+2666.05+17847.8)</f>
        <v>62000.25</v>
      </c>
      <c r="D55" s="15"/>
      <c r="E55" s="16">
        <f>SUM(1470.06+21521.99+3654.8+2650.05+6543.4)</f>
        <v>35840.3</v>
      </c>
      <c r="F55" s="16">
        <f t="shared" si="6"/>
        <v>0.5780670239232907</v>
      </c>
      <c r="G55" s="16">
        <f>SUM(1470.06+20183.84+3654.8+2650.05+6678.9)</f>
        <v>34637.65</v>
      </c>
      <c r="H55" s="29">
        <f t="shared" si="7"/>
        <v>0.9664441982907509</v>
      </c>
    </row>
    <row r="56" spans="1:7" ht="14.25">
      <c r="A56" s="10"/>
      <c r="B56" s="15"/>
      <c r="C56" s="15">
        <f>SUM(C54:C55)</f>
        <v>1086797.81</v>
      </c>
      <c r="D56" s="15"/>
      <c r="E56" s="15">
        <f>SUM(E54:E55)</f>
        <v>1035645.9099999998</v>
      </c>
      <c r="F56" s="16"/>
      <c r="G56" s="15">
        <f>SUM(G54:G55)</f>
        <v>961538.7200000001</v>
      </c>
    </row>
    <row r="57" spans="1:7" ht="14.25">
      <c r="A57" s="10"/>
      <c r="B57" s="17"/>
      <c r="C57" s="30">
        <f>SUM(C54/C56)</f>
        <v>0.9429514400659309</v>
      </c>
      <c r="D57" s="10"/>
      <c r="E57" s="30">
        <f>SUM(E54/E56)</f>
        <v>0.9653932877502505</v>
      </c>
      <c r="G57" s="30">
        <f>SUM(G54/G56)</f>
        <v>0.9639768536830217</v>
      </c>
    </row>
    <row r="58" spans="1:4" ht="14.25">
      <c r="A58" s="10"/>
      <c r="B58" s="10"/>
      <c r="C58" s="10"/>
      <c r="D58" s="10"/>
    </row>
    <row r="59" spans="1:4" ht="14.25">
      <c r="A59" s="10"/>
      <c r="B59" s="10"/>
      <c r="C59" s="10"/>
      <c r="D59" s="10"/>
    </row>
    <row r="60" spans="1:4" ht="14.25">
      <c r="A60" s="10"/>
      <c r="B60" s="10"/>
      <c r="C60" s="10"/>
      <c r="D60" s="10"/>
    </row>
    <row r="61" spans="1:4" ht="14.25">
      <c r="A61" s="10"/>
      <c r="B61" s="10"/>
      <c r="C61" s="10"/>
      <c r="D61" s="10"/>
    </row>
    <row r="62" spans="1:4" ht="14.25">
      <c r="A62" s="10"/>
      <c r="B62" s="10"/>
      <c r="C62" s="10"/>
      <c r="D62" s="10"/>
    </row>
    <row r="63" spans="1:4" ht="14.25">
      <c r="A63" s="10"/>
      <c r="B63" s="10"/>
      <c r="C63" s="10"/>
      <c r="D63" s="10"/>
    </row>
    <row r="64" spans="1:4" ht="14.25">
      <c r="A64" s="10"/>
      <c r="B64" s="10"/>
      <c r="C64" s="10"/>
      <c r="D64" s="10"/>
    </row>
    <row r="65" spans="1:4" ht="14.25">
      <c r="A65" s="10"/>
      <c r="B65" s="10"/>
      <c r="C65" s="10"/>
      <c r="D65" s="10"/>
    </row>
    <row r="66" spans="1:4" ht="14.25">
      <c r="A66" s="10"/>
      <c r="B66" s="10"/>
      <c r="C66" s="10"/>
      <c r="D66" s="10"/>
    </row>
    <row r="67" spans="1:4" ht="14.25">
      <c r="A67" s="10"/>
      <c r="B67" s="10"/>
      <c r="C67" s="10"/>
      <c r="D67" s="10"/>
    </row>
    <row r="68" spans="1:4" ht="14.25">
      <c r="A68" s="10"/>
      <c r="B68" s="10"/>
      <c r="C68" s="10"/>
      <c r="D68" s="10"/>
    </row>
    <row r="69" spans="1:4" ht="14.25">
      <c r="A69" s="10"/>
      <c r="B69" s="10"/>
      <c r="C69" s="10"/>
      <c r="D69" s="10"/>
    </row>
    <row r="70" spans="1:4" ht="14.25">
      <c r="A70" s="10"/>
      <c r="B70" s="10"/>
      <c r="C70" s="10"/>
      <c r="D70" s="10"/>
    </row>
    <row r="71" spans="1:4" ht="14.25">
      <c r="A71" s="10"/>
      <c r="B71" s="10"/>
      <c r="C71" s="10"/>
      <c r="D71" s="10"/>
    </row>
    <row r="72" spans="1:4" ht="14.25">
      <c r="A72" s="10"/>
      <c r="B72" s="10"/>
      <c r="C72" s="10"/>
      <c r="D72" s="10"/>
    </row>
    <row r="73" spans="1:4" ht="14.25">
      <c r="A73" s="10"/>
      <c r="B73" s="10"/>
      <c r="C73" s="10"/>
      <c r="D73" s="10"/>
    </row>
    <row r="74" spans="1:4" ht="14.25">
      <c r="A74" s="10"/>
      <c r="B74" s="10"/>
      <c r="C74" s="10"/>
      <c r="D74" s="10"/>
    </row>
    <row r="75" spans="1:4" ht="14.25">
      <c r="A75" s="10"/>
      <c r="B75" s="10"/>
      <c r="C75" s="10"/>
      <c r="D75" s="10"/>
    </row>
    <row r="76" spans="1:4" ht="14.25">
      <c r="A76" s="10"/>
      <c r="B76" s="10"/>
      <c r="C76" s="10"/>
      <c r="D76" s="10"/>
    </row>
    <row r="77" spans="1:4" ht="14.25">
      <c r="A77" s="10"/>
      <c r="B77" s="10"/>
      <c r="C77" s="10"/>
      <c r="D77" s="10"/>
    </row>
    <row r="78" spans="1:4" ht="14.25">
      <c r="A78" s="10"/>
      <c r="B78" s="10"/>
      <c r="C78" s="10"/>
      <c r="D78" s="10"/>
    </row>
    <row r="79" spans="1:4" ht="14.25">
      <c r="A79" s="10"/>
      <c r="B79" s="10"/>
      <c r="C79" s="10"/>
      <c r="D79" s="10"/>
    </row>
    <row r="80" spans="1:4" ht="14.25">
      <c r="A80" s="10"/>
      <c r="B80" s="10"/>
      <c r="C80" s="10"/>
      <c r="D80" s="10"/>
    </row>
    <row r="81" spans="1:4" ht="14.25">
      <c r="A81" s="10"/>
      <c r="B81" s="10"/>
      <c r="C81" s="10"/>
      <c r="D81" s="10"/>
    </row>
    <row r="82" spans="1:4" ht="14.25">
      <c r="A82" s="10"/>
      <c r="B82" s="10"/>
      <c r="C82" s="10"/>
      <c r="D82" s="10"/>
    </row>
    <row r="83" spans="1:4" ht="14.25">
      <c r="A83" s="10"/>
      <c r="B83" s="10"/>
      <c r="C83" s="10"/>
      <c r="D83" s="10"/>
    </row>
    <row r="84" spans="1:4" ht="14.25">
      <c r="A84" s="10"/>
      <c r="B84" s="10"/>
      <c r="C84" s="10"/>
      <c r="D84" s="10"/>
    </row>
    <row r="85" spans="1:4" ht="14.25">
      <c r="A85" s="10"/>
      <c r="B85" s="10"/>
      <c r="C85" s="10"/>
      <c r="D85" s="10"/>
    </row>
    <row r="86" spans="1:4" ht="14.25">
      <c r="A86" s="10"/>
      <c r="B86" s="10"/>
      <c r="C86" s="10"/>
      <c r="D86" s="10"/>
    </row>
    <row r="87" spans="1:4" ht="14.25">
      <c r="A87" s="10"/>
      <c r="B87" s="10"/>
      <c r="C87" s="10"/>
      <c r="D87" s="10"/>
    </row>
    <row r="88" spans="1:4" ht="14.25">
      <c r="A88" s="10"/>
      <c r="B88" s="10"/>
      <c r="C88" s="10"/>
      <c r="D88" s="10"/>
    </row>
    <row r="89" spans="1:4" ht="14.25">
      <c r="A89" s="10"/>
      <c r="B89" s="10"/>
      <c r="C89" s="10"/>
      <c r="D89" s="10"/>
    </row>
    <row r="90" spans="1:4" ht="14.25">
      <c r="A90" s="10"/>
      <c r="B90" s="10"/>
      <c r="C90" s="10"/>
      <c r="D90" s="10"/>
    </row>
    <row r="91" spans="1:4" ht="14.25">
      <c r="A91" s="10"/>
      <c r="B91" s="10"/>
      <c r="C91" s="10"/>
      <c r="D91" s="10"/>
    </row>
    <row r="92" spans="1:4" ht="14.25">
      <c r="A92" s="10"/>
      <c r="B92" s="10"/>
      <c r="C92" s="10"/>
      <c r="D92" s="10"/>
    </row>
    <row r="93" spans="1:4" ht="14.25">
      <c r="A93" s="10"/>
      <c r="B93" s="10"/>
      <c r="C93" s="10"/>
      <c r="D93" s="10"/>
    </row>
    <row r="94" spans="1:4" ht="14.25">
      <c r="A94" s="10"/>
      <c r="B94" s="10"/>
      <c r="C94" s="10"/>
      <c r="D94" s="10"/>
    </row>
    <row r="95" spans="1:4" ht="14.25">
      <c r="A95" s="10"/>
      <c r="B95" s="10"/>
      <c r="C95" s="10"/>
      <c r="D95" s="10"/>
    </row>
    <row r="96" spans="1:4" ht="14.25">
      <c r="A96" s="10"/>
      <c r="B96" s="10"/>
      <c r="C96" s="10"/>
      <c r="D96" s="10"/>
    </row>
    <row r="97" spans="1:4" ht="14.25">
      <c r="A97" s="10"/>
      <c r="B97" s="10"/>
      <c r="C97" s="10"/>
      <c r="D97" s="10"/>
    </row>
    <row r="98" spans="1:4" ht="14.25">
      <c r="A98" s="10"/>
      <c r="B98" s="10"/>
      <c r="C98" s="10"/>
      <c r="D98" s="10"/>
    </row>
    <row r="99" spans="1:4" ht="14.25">
      <c r="A99" s="10"/>
      <c r="B99" s="10"/>
      <c r="C99" s="10"/>
      <c r="D99" s="10"/>
    </row>
    <row r="100" spans="1:4" ht="14.25">
      <c r="A100" s="10"/>
      <c r="B100" s="10"/>
      <c r="C100" s="10"/>
      <c r="D100" s="10"/>
    </row>
    <row r="101" spans="1:4" ht="14.25">
      <c r="A101" s="10"/>
      <c r="B101" s="10"/>
      <c r="C101" s="10"/>
      <c r="D101" s="10"/>
    </row>
    <row r="102" spans="1:4" ht="14.25">
      <c r="A102" s="10"/>
      <c r="B102" s="10"/>
      <c r="C102" s="10"/>
      <c r="D102" s="10"/>
    </row>
    <row r="103" spans="1:4" ht="14.25">
      <c r="A103" s="10"/>
      <c r="B103" s="10"/>
      <c r="C103" s="10"/>
      <c r="D103" s="10"/>
    </row>
    <row r="104" spans="1:4" ht="14.25">
      <c r="A104" s="10"/>
      <c r="B104" s="10"/>
      <c r="C104" s="10"/>
      <c r="D104" s="10"/>
    </row>
    <row r="105" spans="1:4" ht="14.25">
      <c r="A105" s="10"/>
      <c r="B105" s="10"/>
      <c r="C105" s="10"/>
      <c r="D105" s="10"/>
    </row>
    <row r="106" spans="1:4" ht="14.25">
      <c r="A106" s="10"/>
      <c r="B106" s="10"/>
      <c r="C106" s="10"/>
      <c r="D106" s="10"/>
    </row>
    <row r="107" spans="1:4" ht="14.25">
      <c r="A107" s="10"/>
      <c r="B107" s="10"/>
      <c r="C107" s="10"/>
      <c r="D107" s="10"/>
    </row>
    <row r="108" spans="1:4" ht="14.25">
      <c r="A108" s="10"/>
      <c r="B108" s="10"/>
      <c r="C108" s="10"/>
      <c r="D108" s="10"/>
    </row>
    <row r="109" spans="1:4" ht="14.25">
      <c r="A109" s="10"/>
      <c r="B109" s="10"/>
      <c r="C109" s="10"/>
      <c r="D109" s="10"/>
    </row>
    <row r="110" spans="1:4" ht="14.25">
      <c r="A110" s="10"/>
      <c r="B110" s="10"/>
      <c r="C110" s="10"/>
      <c r="D110" s="10"/>
    </row>
    <row r="111" spans="1:4" ht="14.25">
      <c r="A111" s="10"/>
      <c r="B111" s="10"/>
      <c r="C111" s="10"/>
      <c r="D111" s="10"/>
    </row>
    <row r="112" spans="1:4" ht="14.25">
      <c r="A112" s="10"/>
      <c r="B112" s="10"/>
      <c r="C112" s="10"/>
      <c r="D112" s="10"/>
    </row>
    <row r="113" spans="1:4" ht="14.25">
      <c r="A113" s="10"/>
      <c r="B113" s="10"/>
      <c r="C113" s="10"/>
      <c r="D113" s="10"/>
    </row>
    <row r="114" spans="1:4" ht="14.25">
      <c r="A114" s="10"/>
      <c r="B114" s="10"/>
      <c r="C114" s="10"/>
      <c r="D114" s="10"/>
    </row>
    <row r="115" spans="1:4" ht="14.25">
      <c r="A115" s="10"/>
      <c r="B115" s="10"/>
      <c r="C115" s="10"/>
      <c r="D115" s="10"/>
    </row>
    <row r="116" spans="1:4" ht="14.25">
      <c r="A116" s="10"/>
      <c r="B116" s="10"/>
      <c r="C116" s="10"/>
      <c r="D116" s="10"/>
    </row>
    <row r="117" spans="1:4" ht="14.25">
      <c r="A117" s="10"/>
      <c r="B117" s="10"/>
      <c r="C117" s="10"/>
      <c r="D117" s="10"/>
    </row>
    <row r="118" spans="1:4" ht="14.25">
      <c r="A118" s="10"/>
      <c r="B118" s="10"/>
      <c r="C118" s="10"/>
      <c r="D118" s="10"/>
    </row>
    <row r="119" spans="1:4" ht="14.25">
      <c r="A119" s="10"/>
      <c r="B119" s="10"/>
      <c r="C119" s="10"/>
      <c r="D119" s="10"/>
    </row>
    <row r="120" spans="1:4" ht="14.25">
      <c r="A120" s="10"/>
      <c r="B120" s="10"/>
      <c r="C120" s="10"/>
      <c r="D120" s="10"/>
    </row>
    <row r="121" spans="1:4" ht="14.25">
      <c r="A121" s="10"/>
      <c r="B121" s="10"/>
      <c r="C121" s="10"/>
      <c r="D121" s="10"/>
    </row>
    <row r="122" spans="1:4" ht="14.25">
      <c r="A122" s="10"/>
      <c r="B122" s="10"/>
      <c r="C122" s="10"/>
      <c r="D122" s="10"/>
    </row>
    <row r="123" spans="1:4" ht="14.25">
      <c r="A123" s="10"/>
      <c r="B123" s="10"/>
      <c r="C123" s="10"/>
      <c r="D123" s="10"/>
    </row>
    <row r="124" spans="1:4" ht="14.25">
      <c r="A124" s="10"/>
      <c r="B124" s="10"/>
      <c r="C124" s="10"/>
      <c r="D124" s="10"/>
    </row>
    <row r="125" spans="1:4" ht="14.25">
      <c r="A125" s="10"/>
      <c r="B125" s="10"/>
      <c r="C125" s="10"/>
      <c r="D125" s="10"/>
    </row>
    <row r="126" spans="1:4" ht="14.25">
      <c r="A126" s="10"/>
      <c r="B126" s="10"/>
      <c r="C126" s="10"/>
      <c r="D126" s="10"/>
    </row>
    <row r="127" spans="1:4" ht="14.25">
      <c r="A127" s="10"/>
      <c r="B127" s="10"/>
      <c r="C127" s="10"/>
      <c r="D127" s="10"/>
    </row>
    <row r="128" spans="1:4" ht="14.25">
      <c r="A128" s="10"/>
      <c r="B128" s="10"/>
      <c r="C128" s="10"/>
      <c r="D128" s="10"/>
    </row>
    <row r="129" spans="1:4" ht="14.25">
      <c r="A129" s="10"/>
      <c r="B129" s="10"/>
      <c r="C129" s="10"/>
      <c r="D129" s="10"/>
    </row>
    <row r="130" spans="1:4" ht="14.25">
      <c r="A130" s="10"/>
      <c r="B130" s="10"/>
      <c r="C130" s="10"/>
      <c r="D130" s="10"/>
    </row>
    <row r="131" spans="1:4" ht="14.25">
      <c r="A131" s="10"/>
      <c r="B131" s="10"/>
      <c r="C131" s="10"/>
      <c r="D131" s="10"/>
    </row>
    <row r="132" spans="1:4" ht="14.25">
      <c r="A132" s="10"/>
      <c r="B132" s="10"/>
      <c r="C132" s="10"/>
      <c r="D132" s="10"/>
    </row>
    <row r="133" spans="1:4" ht="14.25">
      <c r="A133" s="10"/>
      <c r="B133" s="10"/>
      <c r="C133" s="10"/>
      <c r="D133" s="10"/>
    </row>
    <row r="134" spans="1:4" ht="14.25">
      <c r="A134" s="10"/>
      <c r="B134" s="10"/>
      <c r="C134" s="10"/>
      <c r="D134" s="10"/>
    </row>
    <row r="135" spans="1:4" ht="14.25">
      <c r="A135" s="10"/>
      <c r="B135" s="10"/>
      <c r="C135" s="10"/>
      <c r="D135" s="10"/>
    </row>
    <row r="136" spans="1:4" ht="14.25">
      <c r="A136" s="10"/>
      <c r="B136" s="10"/>
      <c r="C136" s="10"/>
      <c r="D136" s="10"/>
    </row>
    <row r="137" spans="1:4" ht="14.25">
      <c r="A137" s="10"/>
      <c r="B137" s="10"/>
      <c r="C137" s="10"/>
      <c r="D137" s="10"/>
    </row>
    <row r="138" spans="1:4" ht="14.25">
      <c r="A138" s="10"/>
      <c r="B138" s="10"/>
      <c r="C138" s="10"/>
      <c r="D138" s="10"/>
    </row>
    <row r="139" spans="1:4" ht="14.25">
      <c r="A139" s="10"/>
      <c r="B139" s="10"/>
      <c r="C139" s="10"/>
      <c r="D139" s="10"/>
    </row>
    <row r="140" spans="1:4" ht="14.25">
      <c r="A140" s="10"/>
      <c r="B140" s="10"/>
      <c r="C140" s="10"/>
      <c r="D140" s="10"/>
    </row>
  </sheetData>
  <sheetProtection/>
  <mergeCells count="5">
    <mergeCell ref="E1:F1"/>
    <mergeCell ref="A4:H4"/>
    <mergeCell ref="A6:A7"/>
    <mergeCell ref="B6:B7"/>
    <mergeCell ref="C6:H6"/>
  </mergeCells>
  <printOptions/>
  <pageMargins left="0.7" right="0.16" top="0.17" bottom="0.17" header="0.3" footer="0.3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nevalenova</dc:creator>
  <cp:keywords/>
  <dc:description/>
  <cp:lastModifiedBy>Елена Сергеевна Неваленова</cp:lastModifiedBy>
  <cp:lastPrinted>2019-11-12T13:19:48Z</cp:lastPrinted>
  <dcterms:created xsi:type="dcterms:W3CDTF">2016-12-06T07:12:27Z</dcterms:created>
  <dcterms:modified xsi:type="dcterms:W3CDTF">2020-03-12T07:27:23Z</dcterms:modified>
  <cp:category/>
  <cp:version/>
  <cp:contentType/>
  <cp:contentStatus/>
</cp:coreProperties>
</file>